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cal_period_more"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<sst xmlns="http://schemas.openxmlformats.org/spreadsheetml/2006/main" count="37" uniqueCount="37">
  <si>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รายได้</t>
  </si>
  <si>
    <t>ค่าใช้จ่าย</t>
  </si>
  <si>
    <t>รวม</t>
  </si>
  <si>
    <t>รายได้คงเหลือหลังหักออก 30%</t>
  </si>
  <si>
    <t>รวมค่าใช้จ่าย</t>
  </si>
  <si>
    <t>คงเหลือหลังหักค่าใช้จ่าย</t>
  </si>
  <si>
    <t>รายการค่าใช้จ่าย</t>
  </si>
  <si>
    <t>รายการรายได้</t>
  </si>
  <si>
    <t>เงินเดือน</t>
  </si>
  <si>
    <t>ส่งหุ้นสหกรณ์ กฝร</t>
  </si>
  <si>
    <t>ประเภทเงินกู้</t>
  </si>
  <si>
    <t>รูปแบบการส่ง</t>
  </si>
  <si>
    <t>จำนวนงวดที่ขอส่ง(ไม่เกิน 180 งวด)</t>
  </si>
  <si>
    <t>คงยอด</t>
  </si>
  <si>
    <t>ต้นเงินที่ขอส่ง</t>
  </si>
  <si>
    <t>ดอกเบี้ยประมาณการงวดแรก</t>
  </si>
  <si>
    <t>อัตราดอกเบี้ย</t>
  </si>
  <si>
    <t>payment_amount</t>
  </si>
  <si>
    <t>อัตราดอกเบี้ย/interate_rate</t>
  </si>
  <si>
    <t>วงเงินขอกู้/principal_ballance</t>
  </si>
  <si>
    <t>หุ้น ณ วันที่ขอกู้/principal_ballance_at_last</t>
  </si>
  <si>
    <t>เงินต้นที่ต้องส่งให้ครบเมื่ออายุ 65 ปี/loan_pay_at_65yo</t>
  </si>
  <si>
    <t>อายุสมาชิก ณ วันที่ยื่นกู้/age_at_approve</t>
  </si>
  <si>
    <t>จำนวนงวดส่ง เมื่อ ครบกำหนดอายุ 65ปี/period_installed</t>
  </si>
  <si>
    <t>คงเหลือ</t>
  </si>
  <si>
    <t>ดอกเบี้ยงวดแรกนับต่อจากงวดที่อายุครบ 65ปี</t>
  </si>
  <si>
    <t xml:space="preserve">จำนวนงวดที่ต้งส่งต่อเมื่ออายุ65 </t>
  </si>
  <si>
    <t>จำนวนงวดทั้งหมด</t>
  </si>
  <si>
    <t>งวดสุดท้าย</t>
  </si>
  <si>
    <t>(100% พ.ส.ร.)</t>
  </si>
  <si>
    <t>(50% พ.น.ร.)</t>
  </si>
  <si>
    <t>เงินเพิ่ม พ.น.ร.</t>
  </si>
  <si>
    <t>เงินเพิ่ม พ.ส.ร.</t>
  </si>
  <si>
    <t>รายการหักอื่นๆในสลิป งด.</t>
  </si>
  <si>
    <t>ยอดที่สามารถกู้ได้โดยประมาณ</t>
  </si>
  <si>
    <t>เงินเพิ่ม...</t>
  </si>
  <si>
    <r>
      <t>ให้กรอกข้อมูล</t>
    </r>
    <r>
      <rPr>
        <b/>
        <u val="single"/>
        <sz val="18"/>
        <color indexed="10"/>
        <rFont val="Tahoma"/>
        <family val="2"/>
      </rPr>
      <t>เฉพาะ</t>
    </r>
    <r>
      <rPr>
        <b/>
        <u val="single"/>
        <sz val="18"/>
        <color indexed="8"/>
        <rFont val="Tahoma"/>
        <family val="2"/>
      </rPr>
      <t>ช่องสีเหลือง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</si>
</sst>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Tahoma"/>
      <family val="2"/>
    </font>
    <font>
      <b/>
      <u val="single"/>
      <sz val="18"/>
      <color indexed="8"/>
      <name val="Tahoma"/>
      <family val="2"/>
    </font>
    <font>
      <b/>
      <u val="single"/>
      <sz val="18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b/>
      <u val="single"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2" borderId="6" xfId="58" applyFont="1" applyAlignment="1">
      <alignment/>
    </xf>
    <xf numFmtId="0" fontId="38" fillId="20" borderId="5" xfId="57" applyAlignment="1">
      <alignment/>
    </xf>
    <xf numFmtId="0" fontId="27" fillId="20" borderId="1" xfId="40" applyAlignment="1">
      <alignment/>
    </xf>
    <xf numFmtId="4" fontId="34" fillId="23" borderId="1" xfId="47" applyNumberFormat="1" applyAlignment="1">
      <alignment/>
    </xf>
    <xf numFmtId="4" fontId="27" fillId="20" borderId="1" xfId="4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34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0" fontId="42" fillId="0" borderId="12" xfId="0" applyFont="1" applyBorder="1" applyAlignment="1">
      <alignment horizontal="left"/>
    </xf>
    <xf numFmtId="0" fontId="36" fillId="0" borderId="14" xfId="0" applyFont="1" applyBorder="1" applyAlignment="1">
      <alignment/>
    </xf>
    <xf numFmtId="187" fontId="0" fillId="33" borderId="18" xfId="0" applyNumberFormat="1" applyFill="1" applyBorder="1" applyAlignment="1">
      <alignment horizontal="left"/>
    </xf>
    <xf numFmtId="0" fontId="36" fillId="0" borderId="18" xfId="0" applyFont="1" applyBorder="1" applyAlignment="1">
      <alignment/>
    </xf>
    <xf numFmtId="3" fontId="0" fillId="33" borderId="15" xfId="0" applyNumberFormat="1" applyFill="1" applyBorder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24</xdr:row>
      <xdr:rowOff>28575</xdr:rowOff>
    </xdr:from>
    <xdr:to>
      <xdr:col>4</xdr:col>
      <xdr:colOff>1114425</xdr:colOff>
      <xdr:row>24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534025" y="4400550"/>
          <a:ext cx="1524000" cy="238125"/>
        </a:xfrm>
        <a:prstGeom prst="rect">
          <a:avLst/>
        </a:prstGeom>
        <a:solidFill>
          <a:srgbClr val="FFFF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8.421875" style="0" bestFit="1" customWidth="1"/>
    <col min="2" max="2" width="29.8515625" style="0" bestFit="1" customWidth="1"/>
    <col min="3" max="3" width="10.140625" style="0" customWidth="1"/>
    <col min="4" max="4" width="20.7109375" style="0" bestFit="1" customWidth="1"/>
    <col min="5" max="5" width="22.8515625" style="0" bestFit="1" customWidth="1"/>
    <col min="7" max="7" width="16.140625" style="0" bestFit="1" customWidth="1"/>
    <col min="8" max="8" width="11.421875" style="0" bestFit="1" customWidth="1"/>
  </cols>
  <sheetData>
    <row r="1" spans="1:6" ht="14.25">
      <c r="A1" s="19" t="s">
        <v>7</v>
      </c>
      <c r="B1" s="20" t="s">
        <v>0</v>
      </c>
      <c r="C1" s="9"/>
      <c r="D1" s="19" t="s">
        <v>6</v>
      </c>
      <c r="E1" s="20" t="s">
        <v>1</v>
      </c>
      <c r="F1" s="9"/>
    </row>
    <row r="2" spans="1:6" ht="14.25">
      <c r="A2" s="11" t="s">
        <v>8</v>
      </c>
      <c r="B2" s="15">
        <v>25000</v>
      </c>
      <c r="C2" s="10"/>
      <c r="D2" s="11" t="s">
        <v>9</v>
      </c>
      <c r="E2" s="15">
        <v>1000</v>
      </c>
      <c r="F2" s="10"/>
    </row>
    <row r="3" spans="1:6" ht="14.25">
      <c r="A3" s="11" t="s">
        <v>31</v>
      </c>
      <c r="B3" s="15">
        <v>5000</v>
      </c>
      <c r="C3" s="22" t="s">
        <v>30</v>
      </c>
      <c r="D3" s="11" t="s">
        <v>33</v>
      </c>
      <c r="E3" s="15">
        <v>4000</v>
      </c>
      <c r="F3" s="10"/>
    </row>
    <row r="4" spans="1:6" ht="14.25">
      <c r="A4" s="11" t="s">
        <v>32</v>
      </c>
      <c r="B4" s="15">
        <v>1000</v>
      </c>
      <c r="C4" s="22" t="s">
        <v>29</v>
      </c>
      <c r="D4" s="11"/>
      <c r="E4" s="17"/>
      <c r="F4" s="10"/>
    </row>
    <row r="5" spans="1:6" ht="14.25">
      <c r="A5" s="11" t="s">
        <v>35</v>
      </c>
      <c r="B5" s="15"/>
      <c r="C5" s="10"/>
      <c r="D5" s="11"/>
      <c r="E5" s="17"/>
      <c r="F5" s="10"/>
    </row>
    <row r="6" spans="1:6" ht="14.25">
      <c r="A6" s="11"/>
      <c r="B6" s="17"/>
      <c r="C6" s="10"/>
      <c r="D6" s="11"/>
      <c r="E6" s="17"/>
      <c r="F6" s="10"/>
    </row>
    <row r="7" spans="1:6" ht="14.25">
      <c r="A7" s="11"/>
      <c r="B7" s="17"/>
      <c r="C7" s="10"/>
      <c r="D7" s="11"/>
      <c r="E7" s="17"/>
      <c r="F7" s="10"/>
    </row>
    <row r="8" spans="1:6" ht="14.25">
      <c r="A8" s="11"/>
      <c r="B8" s="17"/>
      <c r="C8" s="10"/>
      <c r="D8" s="11"/>
      <c r="E8" s="17"/>
      <c r="F8" s="10"/>
    </row>
    <row r="9" spans="1:6" ht="14.25">
      <c r="A9" s="11"/>
      <c r="B9" s="17"/>
      <c r="C9" s="10"/>
      <c r="D9" s="11"/>
      <c r="E9" s="17"/>
      <c r="F9" s="10"/>
    </row>
    <row r="10" spans="1:6" ht="14.25">
      <c r="A10" s="11"/>
      <c r="B10" s="17"/>
      <c r="C10" s="10"/>
      <c r="D10" s="11"/>
      <c r="E10" s="17"/>
      <c r="F10" s="10"/>
    </row>
    <row r="11" spans="1:6" ht="14.25">
      <c r="A11" s="11"/>
      <c r="B11" s="17"/>
      <c r="C11" s="10"/>
      <c r="D11" s="11"/>
      <c r="E11" s="17"/>
      <c r="F11" s="10"/>
    </row>
    <row r="12" spans="1:6" ht="14.25">
      <c r="A12" s="11"/>
      <c r="B12" s="17"/>
      <c r="C12" s="10"/>
      <c r="D12" s="11"/>
      <c r="E12" s="17"/>
      <c r="F12" s="10"/>
    </row>
    <row r="13" spans="1:6" ht="14.25">
      <c r="A13" s="11"/>
      <c r="B13" s="17"/>
      <c r="C13" s="10"/>
      <c r="D13" s="11"/>
      <c r="E13" s="17"/>
      <c r="F13" s="10"/>
    </row>
    <row r="14" spans="1:6" ht="14.25">
      <c r="A14" s="11"/>
      <c r="B14" s="16" t="s">
        <v>2</v>
      </c>
      <c r="C14" s="12">
        <f>SUM(B2,B3,B4,B5,B6,B7,B8,B9,B10,B11,B13,B12,)</f>
        <v>31000</v>
      </c>
      <c r="D14" s="11"/>
      <c r="E14" s="21" t="s">
        <v>4</v>
      </c>
      <c r="F14" s="12">
        <f>SUM(E2,E3,E4,E5,E6,E7,E8,E9,E10,E11,E12,E13)</f>
        <v>5000</v>
      </c>
    </row>
    <row r="15" spans="1:6" ht="15" thickBot="1">
      <c r="A15" s="11"/>
      <c r="B15" s="16" t="s">
        <v>3</v>
      </c>
      <c r="C15" s="12">
        <f>(C14*0.7)</f>
        <v>21700</v>
      </c>
      <c r="D15" s="13"/>
      <c r="E15" s="25" t="s">
        <v>5</v>
      </c>
      <c r="F15" s="26">
        <f>C15-F14</f>
        <v>16700</v>
      </c>
    </row>
    <row r="16" spans="1:3" ht="14.25">
      <c r="A16" s="11"/>
      <c r="B16" s="16"/>
      <c r="C16" s="10"/>
    </row>
    <row r="17" spans="1:3" ht="14.25">
      <c r="A17" s="11" t="s">
        <v>10</v>
      </c>
      <c r="B17" s="18">
        <v>10</v>
      </c>
      <c r="C17" s="10"/>
    </row>
    <row r="18" spans="1:3" ht="14.25">
      <c r="A18" s="11" t="s">
        <v>16</v>
      </c>
      <c r="B18" s="18">
        <v>7.25</v>
      </c>
      <c r="C18" s="10">
        <f>B18/1200</f>
        <v>0.0060416666666666665</v>
      </c>
    </row>
    <row r="19" spans="1:3" ht="14.25">
      <c r="A19" s="11" t="s">
        <v>11</v>
      </c>
      <c r="B19" s="18" t="s">
        <v>13</v>
      </c>
      <c r="C19" s="10"/>
    </row>
    <row r="20" spans="1:3" ht="14.25">
      <c r="A20" s="11" t="s">
        <v>14</v>
      </c>
      <c r="B20" s="18"/>
      <c r="C20" s="10"/>
    </row>
    <row r="21" spans="1:3" ht="14.25">
      <c r="A21" s="11" t="s">
        <v>15</v>
      </c>
      <c r="B21" s="18"/>
      <c r="C21" s="10"/>
    </row>
    <row r="22" spans="1:3" ht="14.25">
      <c r="A22" s="11" t="s">
        <v>12</v>
      </c>
      <c r="B22" s="18">
        <v>180</v>
      </c>
      <c r="C22" s="10"/>
    </row>
    <row r="23" spans="1:3" ht="15" thickBot="1">
      <c r="A23" s="23" t="s">
        <v>34</v>
      </c>
      <c r="B23" s="24">
        <f>ROUNDDOWN((F15*(POWER((C18+1),B22)-1))/(POWER((C18+1),B22)*C18),-3)</f>
        <v>1829000</v>
      </c>
      <c r="C23" s="14"/>
    </row>
    <row r="25" spans="1:6" ht="22.5">
      <c r="A25" s="27" t="s">
        <v>36</v>
      </c>
      <c r="B25" s="27"/>
      <c r="C25" s="27"/>
      <c r="D25" s="27"/>
      <c r="E25" s="27"/>
      <c r="F25" s="27"/>
    </row>
  </sheetData>
  <sheetProtection/>
  <mergeCells count="1">
    <mergeCell ref="A25:F2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H1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4.140625" style="0" bestFit="1" customWidth="1"/>
    <col min="2" max="2" width="19.00390625" style="1" customWidth="1"/>
    <col min="3" max="3" width="8.8515625" style="0" customWidth="1"/>
    <col min="4" max="4" width="41.28125" style="0" bestFit="1" customWidth="1"/>
    <col min="8" max="8" width="12.421875" style="0" bestFit="1" customWidth="1"/>
  </cols>
  <sheetData>
    <row r="3" spans="1:8" ht="14.25">
      <c r="A3" s="5" t="s">
        <v>18</v>
      </c>
      <c r="B3" s="7">
        <v>7.25</v>
      </c>
      <c r="C3" s="6">
        <f>B3/1200</f>
        <v>0.0060416666666666665</v>
      </c>
      <c r="D3" s="2"/>
      <c r="E3" s="2"/>
      <c r="F3" s="2"/>
      <c r="G3" s="2"/>
      <c r="H3" s="2"/>
    </row>
    <row r="4" spans="1:8" ht="14.25">
      <c r="A4" s="5" t="s">
        <v>19</v>
      </c>
      <c r="B4" s="7">
        <v>1000000</v>
      </c>
      <c r="C4" s="2"/>
      <c r="D4" s="2"/>
      <c r="E4" s="2"/>
      <c r="F4" s="2"/>
      <c r="G4" s="2"/>
      <c r="H4" s="2"/>
    </row>
    <row r="5" spans="1:8" ht="14.25">
      <c r="A5" s="5" t="s">
        <v>20</v>
      </c>
      <c r="B5" s="7">
        <v>200000</v>
      </c>
      <c r="C5" s="2"/>
      <c r="D5" s="4" t="s">
        <v>25</v>
      </c>
      <c r="E5" s="6">
        <f>(B5*(B3/100)/12)</f>
        <v>1208.3333333333333</v>
      </c>
      <c r="F5" s="2"/>
      <c r="G5" s="2" t="s">
        <v>24</v>
      </c>
      <c r="H5" s="8">
        <f>(B5-(B10-E5))</f>
        <v>187408.33333333334</v>
      </c>
    </row>
    <row r="6" spans="1:8" ht="14.25">
      <c r="A6" s="5" t="s">
        <v>21</v>
      </c>
      <c r="B6" s="8">
        <f>B4-B5</f>
        <v>800000</v>
      </c>
      <c r="C6" s="2"/>
      <c r="D6" s="4"/>
      <c r="E6" s="2"/>
      <c r="F6" s="2"/>
      <c r="G6" s="2"/>
      <c r="H6" s="3"/>
    </row>
    <row r="7" spans="1:8" ht="14.25">
      <c r="A7" s="5" t="s">
        <v>22</v>
      </c>
      <c r="B7" s="7">
        <v>59</v>
      </c>
      <c r="C7" s="2"/>
      <c r="D7" s="4"/>
      <c r="E7" s="2"/>
      <c r="F7" s="2"/>
      <c r="G7" s="2"/>
      <c r="H7" s="2"/>
    </row>
    <row r="8" spans="1:8" ht="14.25">
      <c r="A8" s="5" t="s">
        <v>23</v>
      </c>
      <c r="B8" s="8">
        <f>(65-B7)*12</f>
        <v>72</v>
      </c>
      <c r="C8" s="2"/>
      <c r="D8" s="4" t="s">
        <v>26</v>
      </c>
      <c r="E8" s="5">
        <v>15</v>
      </c>
      <c r="F8" s="2"/>
      <c r="G8" s="2"/>
      <c r="H8" s="2"/>
    </row>
    <row r="9" spans="1:8" ht="14.25">
      <c r="A9" s="5"/>
      <c r="B9" s="3"/>
      <c r="C9" s="2"/>
      <c r="D9" s="4" t="s">
        <v>27</v>
      </c>
      <c r="E9" s="8">
        <f>E8+B8</f>
        <v>87</v>
      </c>
      <c r="F9" s="2"/>
      <c r="G9" s="2"/>
      <c r="H9" s="2"/>
    </row>
    <row r="10" spans="1:8" ht="14.25">
      <c r="A10" s="5" t="s">
        <v>17</v>
      </c>
      <c r="B10" s="8">
        <f>ROUNDUP(((B6*C3)*POWER((C3+1),B8))/(POWER((C3+1),B8)-1),-2)</f>
        <v>13800</v>
      </c>
      <c r="C10" s="2"/>
      <c r="D10" s="4" t="s">
        <v>28</v>
      </c>
      <c r="E10" s="5">
        <v>2942</v>
      </c>
      <c r="F10" s="2"/>
      <c r="G10" s="2"/>
      <c r="H10" s="2"/>
    </row>
    <row r="11" ht="25.5" customHeight="1"/>
  </sheetData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Sathit</dc:creator>
  <cp:keywords/>
  <dc:description/>
  <cp:lastModifiedBy>kfrcoop04</cp:lastModifiedBy>
  <cp:lastPrinted>2017-06-20T03:01:38Z</cp:lastPrinted>
  <dcterms:created xsi:type="dcterms:W3CDTF">2013-01-30T02:05:59Z</dcterms:created>
  <dcterms:modified xsi:type="dcterms:W3CDTF">2017-07-05T08:39:38Z</dcterms:modified>
  <cp:category/>
  <cp:version/>
  <cp:contentType/>
  <cp:contentStatus/>
</cp:coreProperties>
</file>